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20775" windowHeight="9405"/>
  </bookViews>
  <sheets>
    <sheet name="Sheet" sheetId="1" r:id="rId1"/>
  </sheets>
  <calcPr calcId="145621"/>
</workbook>
</file>

<file path=xl/calcChain.xml><?xml version="1.0" encoding="utf-8"?>
<calcChain xmlns="http://schemas.openxmlformats.org/spreadsheetml/2006/main">
  <c r="N18" i="1" l="1"/>
  <c r="I19" i="1" l="1"/>
  <c r="G19" i="1"/>
  <c r="E19" i="1"/>
  <c r="I18" i="1"/>
  <c r="G18" i="1"/>
  <c r="E18" i="1"/>
  <c r="C18" i="1"/>
  <c r="B18" i="1"/>
  <c r="J18" i="1"/>
  <c r="H18" i="1"/>
  <c r="F18" i="1"/>
  <c r="D18" i="1"/>
  <c r="N13" i="1"/>
  <c r="N19" i="1" s="1"/>
  <c r="I13" i="1"/>
  <c r="G13" i="1"/>
  <c r="E13" i="1"/>
  <c r="C13" i="1"/>
  <c r="B13" i="1"/>
  <c r="J13" i="1" s="1"/>
  <c r="B19" i="1" l="1"/>
  <c r="D13" i="1"/>
  <c r="C19" i="1"/>
  <c r="M18" i="1"/>
  <c r="J19" i="1"/>
  <c r="K19" i="1"/>
  <c r="D19" i="1"/>
  <c r="F19" i="1"/>
  <c r="H19" i="1"/>
  <c r="L19" i="1" s="1"/>
  <c r="L18" i="1"/>
  <c r="K18" i="1"/>
  <c r="K13" i="1"/>
  <c r="F13" i="1"/>
  <c r="H13" i="1"/>
  <c r="L13" i="1" s="1"/>
  <c r="M13" i="1" l="1"/>
  <c r="M19" i="1"/>
</calcChain>
</file>

<file path=xl/sharedStrings.xml><?xml version="1.0" encoding="utf-8"?>
<sst xmlns="http://schemas.openxmlformats.org/spreadsheetml/2006/main" count="32" uniqueCount="24">
  <si>
    <t>Регион</t>
  </si>
  <si>
    <t>Организации Общего Образования</t>
  </si>
  <si>
    <t>г. Бендеры</t>
  </si>
  <si>
    <t>г. Дубоссары, Дубоссарский район</t>
  </si>
  <si>
    <t>г. Каменка, Каменский район</t>
  </si>
  <si>
    <t>г. Рыбница,  Рыбницкий район</t>
  </si>
  <si>
    <t>г. Тирасполь</t>
  </si>
  <si>
    <t>г.Слободзея, Слободзейский район</t>
  </si>
  <si>
    <t>Профессионального Образования</t>
  </si>
  <si>
    <t>Всего</t>
  </si>
  <si>
    <t>"2"</t>
  </si>
  <si>
    <t>%</t>
  </si>
  <si>
    <t>"3"</t>
  </si>
  <si>
    <t>"4"</t>
  </si>
  <si>
    <t>"5"</t>
  </si>
  <si>
    <t>Ср. балл</t>
  </si>
  <si>
    <t>Качество</t>
  </si>
  <si>
    <t>Успев-ть</t>
  </si>
  <si>
    <t>таблица № 37</t>
  </si>
  <si>
    <t>в разрезе городов и районов республики в 2012 году</t>
  </si>
  <si>
    <t>Сводные данные результатов тестирования  по молдавскому языку</t>
  </si>
  <si>
    <t>г. Григориополь, Григориопольский р-н</t>
  </si>
  <si>
    <t>ИТОГО</t>
  </si>
  <si>
    <t>Ср.тест балл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</si>
</sst>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</font>
    <font>
      <sz val="11"/>
      <color rgb="FF000000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49" fontId="3" fillId="4" borderId="4" xfId="0" applyNumberFormat="1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10" fontId="3" fillId="6" borderId="6" xfId="0" applyNumberFormat="1" applyFont="1" applyFill="1" applyBorder="1" applyAlignment="1">
      <alignment horizontal="center" vertical="center" wrapText="1"/>
    </xf>
    <xf numFmtId="2" fontId="3" fillId="7" borderId="7" xfId="0" applyNumberFormat="1" applyFont="1" applyFill="1" applyBorder="1" applyAlignment="1">
      <alignment horizontal="center" vertical="center" wrapText="1"/>
    </xf>
    <xf numFmtId="10" fontId="3" fillId="9" borderId="9" xfId="0" applyNumberFormat="1" applyFont="1" applyFill="1" applyBorder="1" applyAlignment="1">
      <alignment horizontal="center" vertical="center" wrapText="1"/>
    </xf>
    <xf numFmtId="2" fontId="3" fillId="11" borderId="11" xfId="0" applyNumberFormat="1" applyFont="1" applyFill="1" applyBorder="1" applyAlignment="1">
      <alignment horizontal="center" vertical="center" wrapText="1"/>
    </xf>
    <xf numFmtId="49" fontId="3" fillId="11" borderId="7" xfId="0" applyNumberFormat="1" applyFont="1" applyFill="1" applyBorder="1" applyAlignment="1">
      <alignment horizontal="center" vertical="center" wrapText="1"/>
    </xf>
    <xf numFmtId="0" fontId="5" fillId="0" borderId="0" xfId="0" applyFont="1"/>
    <xf numFmtId="10" fontId="3" fillId="11" borderId="1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horizontal="center" vertical="center" wrapText="1"/>
    </xf>
    <xf numFmtId="49" fontId="2" fillId="4" borderId="4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10" fontId="2" fillId="6" borderId="6" xfId="0" applyNumberFormat="1" applyFont="1" applyFill="1" applyBorder="1" applyAlignment="1">
      <alignment horizontal="center" vertical="center" wrapText="1"/>
    </xf>
    <xf numFmtId="2" fontId="2" fillId="6" borderId="6" xfId="0" applyNumberFormat="1" applyFont="1" applyFill="1" applyBorder="1" applyAlignment="1">
      <alignment horizontal="center" vertical="center" wrapText="1"/>
    </xf>
    <xf numFmtId="2" fontId="2" fillId="7" borderId="7" xfId="0" applyNumberFormat="1" applyFont="1" applyFill="1" applyBorder="1" applyAlignment="1">
      <alignment horizontal="center" vertical="center" wrapText="1"/>
    </xf>
    <xf numFmtId="2" fontId="2" fillId="9" borderId="9" xfId="0" applyNumberFormat="1" applyFont="1" applyFill="1" applyBorder="1" applyAlignment="1">
      <alignment horizontal="center" vertical="center" wrapText="1"/>
    </xf>
    <xf numFmtId="2" fontId="2" fillId="11" borderId="1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2" fontId="2" fillId="11" borderId="1" xfId="0" applyNumberFormat="1" applyFont="1" applyFill="1" applyBorder="1" applyAlignment="1">
      <alignment horizontal="center" vertical="top" wrapText="1"/>
    </xf>
    <xf numFmtId="0" fontId="2" fillId="11" borderId="1" xfId="0" applyFont="1" applyFill="1" applyBorder="1" applyAlignment="1">
      <alignment horizontal="center" vertical="top" wrapText="1"/>
    </xf>
    <xf numFmtId="49" fontId="4" fillId="3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showGridLines="0" tabSelected="1" workbookViewId="0">
      <selection activeCell="N19" sqref="N19"/>
    </sheetView>
  </sheetViews>
  <sheetFormatPr defaultRowHeight="15" x14ac:dyDescent="0.25"/>
  <cols>
    <col min="1" max="1" width="23.85546875" customWidth="1"/>
    <col min="2" max="2" width="7.28515625" customWidth="1"/>
    <col min="3" max="3" width="5.5703125" customWidth="1"/>
    <col min="4" max="4" width="10.42578125" customWidth="1"/>
    <col min="5" max="5" width="5.5703125" customWidth="1"/>
    <col min="6" max="6" width="10.5703125" customWidth="1"/>
    <col min="7" max="7" width="5.5703125" customWidth="1"/>
    <col min="8" max="8" width="10.85546875" customWidth="1"/>
    <col min="9" max="9" width="5.5703125" customWidth="1"/>
    <col min="10" max="10" width="10.42578125" customWidth="1"/>
    <col min="11" max="11" width="10.28515625" customWidth="1"/>
    <col min="12" max="12" width="12.140625" customWidth="1"/>
    <col min="13" max="13" width="12" customWidth="1"/>
    <col min="14" max="14" width="14.7109375" customWidth="1"/>
  </cols>
  <sheetData>
    <row r="1" spans="1:14" x14ac:dyDescent="0.25">
      <c r="M1" s="1" t="s">
        <v>18</v>
      </c>
    </row>
    <row r="2" spans="1:14" ht="18" customHeight="1" x14ac:dyDescent="0.25">
      <c r="A2" s="25" t="s">
        <v>20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ht="18" customHeight="1" x14ac:dyDescent="0.25">
      <c r="A3" s="26" t="s">
        <v>19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s="9" customFormat="1" ht="18" customHeight="1" x14ac:dyDescent="0.25">
      <c r="A4" s="11" t="s">
        <v>0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11</v>
      </c>
      <c r="G4" s="11" t="s">
        <v>13</v>
      </c>
      <c r="H4" s="11" t="s">
        <v>11</v>
      </c>
      <c r="I4" s="11" t="s">
        <v>14</v>
      </c>
      <c r="J4" s="11" t="s">
        <v>11</v>
      </c>
      <c r="K4" s="11" t="s">
        <v>15</v>
      </c>
      <c r="L4" s="12" t="s">
        <v>16</v>
      </c>
      <c r="M4" s="13" t="s">
        <v>17</v>
      </c>
      <c r="N4" s="13" t="s">
        <v>23</v>
      </c>
    </row>
    <row r="5" spans="1:14" ht="14.25" customHeight="1" x14ac:dyDescent="0.25">
      <c r="A5" s="27" t="s">
        <v>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ht="18" customHeight="1" x14ac:dyDescent="0.25">
      <c r="A6" s="2" t="s">
        <v>2</v>
      </c>
      <c r="B6" s="3">
        <v>8</v>
      </c>
      <c r="C6" s="3">
        <v>0</v>
      </c>
      <c r="D6" s="4">
        <v>0</v>
      </c>
      <c r="E6" s="3">
        <v>7</v>
      </c>
      <c r="F6" s="4">
        <v>0.875</v>
      </c>
      <c r="G6" s="3">
        <v>1</v>
      </c>
      <c r="H6" s="4">
        <v>0.125</v>
      </c>
      <c r="I6" s="3">
        <v>0</v>
      </c>
      <c r="J6" s="4">
        <v>0</v>
      </c>
      <c r="K6" s="5">
        <v>3.125</v>
      </c>
      <c r="L6" s="6">
        <v>0.125</v>
      </c>
      <c r="M6" s="10">
        <v>1</v>
      </c>
      <c r="N6" s="7">
        <v>45</v>
      </c>
    </row>
    <row r="7" spans="1:14" ht="36" customHeight="1" x14ac:dyDescent="0.25">
      <c r="A7" s="8" t="s">
        <v>21</v>
      </c>
      <c r="B7" s="3">
        <v>150</v>
      </c>
      <c r="C7" s="3">
        <v>1</v>
      </c>
      <c r="D7" s="4">
        <v>6.6666666666666697E-3</v>
      </c>
      <c r="E7" s="3">
        <v>48</v>
      </c>
      <c r="F7" s="4">
        <v>0.32</v>
      </c>
      <c r="G7" s="3">
        <v>72</v>
      </c>
      <c r="H7" s="4">
        <v>0.48</v>
      </c>
      <c r="I7" s="3">
        <v>29</v>
      </c>
      <c r="J7" s="4">
        <v>0.193333333333333</v>
      </c>
      <c r="K7" s="5">
        <v>3.86</v>
      </c>
      <c r="L7" s="6">
        <v>0.67333333333333301</v>
      </c>
      <c r="M7" s="10">
        <v>0.99333333333333296</v>
      </c>
      <c r="N7" s="7">
        <v>61.566666666666698</v>
      </c>
    </row>
    <row r="8" spans="1:14" ht="29.25" customHeight="1" x14ac:dyDescent="0.25">
      <c r="A8" s="2" t="s">
        <v>3</v>
      </c>
      <c r="B8" s="3">
        <v>23</v>
      </c>
      <c r="C8" s="3">
        <v>0</v>
      </c>
      <c r="D8" s="4">
        <v>0</v>
      </c>
      <c r="E8" s="3">
        <v>10</v>
      </c>
      <c r="F8" s="4">
        <v>0.434782608695652</v>
      </c>
      <c r="G8" s="3">
        <v>4</v>
      </c>
      <c r="H8" s="4">
        <v>0.173913043478261</v>
      </c>
      <c r="I8" s="3">
        <v>9</v>
      </c>
      <c r="J8" s="4">
        <v>0.39130434782608697</v>
      </c>
      <c r="K8" s="5">
        <v>3.9565217391304301</v>
      </c>
      <c r="L8" s="6">
        <v>0.565217391304348</v>
      </c>
      <c r="M8" s="10">
        <v>1</v>
      </c>
      <c r="N8" s="7">
        <v>64</v>
      </c>
    </row>
    <row r="9" spans="1:14" ht="28.5" customHeight="1" x14ac:dyDescent="0.25">
      <c r="A9" s="2" t="s">
        <v>4</v>
      </c>
      <c r="B9" s="3">
        <v>27</v>
      </c>
      <c r="C9" s="3">
        <v>0</v>
      </c>
      <c r="D9" s="4">
        <v>0</v>
      </c>
      <c r="E9" s="3">
        <v>1</v>
      </c>
      <c r="F9" s="4">
        <v>3.7037037037037E-2</v>
      </c>
      <c r="G9" s="3">
        <v>11</v>
      </c>
      <c r="H9" s="4">
        <v>0.407407407407407</v>
      </c>
      <c r="I9" s="3">
        <v>15</v>
      </c>
      <c r="J9" s="4">
        <v>0.55555555555555602</v>
      </c>
      <c r="K9" s="5">
        <v>4.5185185185185199</v>
      </c>
      <c r="L9" s="6">
        <v>0.96296296296296302</v>
      </c>
      <c r="M9" s="10">
        <v>1</v>
      </c>
      <c r="N9" s="7">
        <v>78.481481481481495</v>
      </c>
    </row>
    <row r="10" spans="1:14" ht="27.75" customHeight="1" x14ac:dyDescent="0.25">
      <c r="A10" s="2" t="s">
        <v>5</v>
      </c>
      <c r="B10" s="3">
        <v>31</v>
      </c>
      <c r="C10" s="3">
        <v>0</v>
      </c>
      <c r="D10" s="4">
        <v>0</v>
      </c>
      <c r="E10" s="3">
        <v>12</v>
      </c>
      <c r="F10" s="4">
        <v>0.38709677419354799</v>
      </c>
      <c r="G10" s="3">
        <v>12</v>
      </c>
      <c r="H10" s="4">
        <v>0.38709677419354799</v>
      </c>
      <c r="I10" s="3">
        <v>7</v>
      </c>
      <c r="J10" s="4">
        <v>0.225806451612903</v>
      </c>
      <c r="K10" s="5">
        <v>3.8387096774193599</v>
      </c>
      <c r="L10" s="6">
        <v>0.61290322580645196</v>
      </c>
      <c r="M10" s="10">
        <v>1</v>
      </c>
      <c r="N10" s="7">
        <v>59</v>
      </c>
    </row>
    <row r="11" spans="1:14" ht="18" customHeight="1" x14ac:dyDescent="0.25">
      <c r="A11" s="2" t="s">
        <v>6</v>
      </c>
      <c r="B11" s="3">
        <v>36</v>
      </c>
      <c r="C11" s="3">
        <v>0</v>
      </c>
      <c r="D11" s="4">
        <v>0</v>
      </c>
      <c r="E11" s="3">
        <v>16</v>
      </c>
      <c r="F11" s="4">
        <v>0.44444444444444398</v>
      </c>
      <c r="G11" s="3">
        <v>14</v>
      </c>
      <c r="H11" s="4">
        <v>0.38888888888888901</v>
      </c>
      <c r="I11" s="3">
        <v>6</v>
      </c>
      <c r="J11" s="4">
        <v>0.16666666666666699</v>
      </c>
      <c r="K11" s="5">
        <v>3.7222222222222201</v>
      </c>
      <c r="L11" s="6">
        <v>0.55555555555555602</v>
      </c>
      <c r="M11" s="10">
        <v>1</v>
      </c>
      <c r="N11" s="7">
        <v>56.9444444444444</v>
      </c>
    </row>
    <row r="12" spans="1:14" ht="33" customHeight="1" x14ac:dyDescent="0.25">
      <c r="A12" s="2" t="s">
        <v>7</v>
      </c>
      <c r="B12" s="3">
        <v>80</v>
      </c>
      <c r="C12" s="3">
        <v>0</v>
      </c>
      <c r="D12" s="4">
        <v>0</v>
      </c>
      <c r="E12" s="3">
        <v>40</v>
      </c>
      <c r="F12" s="4">
        <v>0.5</v>
      </c>
      <c r="G12" s="3">
        <v>37</v>
      </c>
      <c r="H12" s="4">
        <v>0.46250000000000002</v>
      </c>
      <c r="I12" s="3">
        <v>3</v>
      </c>
      <c r="J12" s="4">
        <v>3.7499999999999999E-2</v>
      </c>
      <c r="K12" s="5">
        <v>3.5375000000000001</v>
      </c>
      <c r="L12" s="6">
        <v>0.5</v>
      </c>
      <c r="M12" s="10">
        <v>1</v>
      </c>
      <c r="N12" s="7">
        <v>53.487499999999997</v>
      </c>
    </row>
    <row r="13" spans="1:14" s="21" customFormat="1" ht="25.5" customHeight="1" x14ac:dyDescent="0.3">
      <c r="A13" s="14" t="s">
        <v>22</v>
      </c>
      <c r="B13" s="15">
        <f>SUM(B6:B12)</f>
        <v>355</v>
      </c>
      <c r="C13" s="15">
        <f>SUM(C6:C12)</f>
        <v>1</v>
      </c>
      <c r="D13" s="16">
        <f>C13*100/$B13</f>
        <v>0.28169014084507044</v>
      </c>
      <c r="E13" s="15">
        <f>SUM(E6:E12)</f>
        <v>134</v>
      </c>
      <c r="F13" s="17">
        <f>E13*100/$B13</f>
        <v>37.74647887323944</v>
      </c>
      <c r="G13" s="15">
        <f>SUM(G6:G12)</f>
        <v>151</v>
      </c>
      <c r="H13" s="17">
        <f>G13*100/$B13</f>
        <v>42.535211267605632</v>
      </c>
      <c r="I13" s="15">
        <f>SUM(I6:I12)</f>
        <v>69</v>
      </c>
      <c r="J13" s="17">
        <f>I13*100/$B13</f>
        <v>19.43661971830986</v>
      </c>
      <c r="K13" s="18">
        <f>(C13*2+E13*3+G13*4+I13*5)/B13</f>
        <v>3.8112676056338026</v>
      </c>
      <c r="L13" s="19">
        <f>H13+J13</f>
        <v>61.971830985915489</v>
      </c>
      <c r="M13" s="20">
        <f>F13+H13+J13</f>
        <v>99.718309859154928</v>
      </c>
      <c r="N13" s="20">
        <f>AVERAGE(N6:N12)</f>
        <v>59.782870370370368</v>
      </c>
    </row>
    <row r="14" spans="1:14" ht="21.75" customHeight="1" x14ac:dyDescent="0.25">
      <c r="A14" s="27" t="s">
        <v>8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5" spans="1:14" ht="18" customHeight="1" x14ac:dyDescent="0.25">
      <c r="A15" s="2" t="s">
        <v>2</v>
      </c>
      <c r="B15" s="3">
        <v>8</v>
      </c>
      <c r="C15" s="3">
        <v>0</v>
      </c>
      <c r="D15" s="4">
        <v>0</v>
      </c>
      <c r="E15" s="3">
        <v>5</v>
      </c>
      <c r="F15" s="4">
        <v>0.625</v>
      </c>
      <c r="G15" s="3">
        <v>3</v>
      </c>
      <c r="H15" s="4">
        <v>0.375</v>
      </c>
      <c r="I15" s="3">
        <v>0</v>
      </c>
      <c r="J15" s="4">
        <v>0</v>
      </c>
      <c r="K15" s="5">
        <v>3.375</v>
      </c>
      <c r="L15" s="6">
        <v>0.375</v>
      </c>
      <c r="M15" s="7">
        <v>1</v>
      </c>
      <c r="N15" s="7">
        <v>51.25</v>
      </c>
    </row>
    <row r="16" spans="1:14" ht="18" customHeight="1" x14ac:dyDescent="0.25">
      <c r="A16" s="2" t="s">
        <v>6</v>
      </c>
      <c r="B16" s="3">
        <v>2</v>
      </c>
      <c r="C16" s="3">
        <v>1</v>
      </c>
      <c r="D16" s="4">
        <v>0.5</v>
      </c>
      <c r="E16" s="3">
        <v>1</v>
      </c>
      <c r="F16" s="4">
        <v>0.5</v>
      </c>
      <c r="G16" s="3">
        <v>0</v>
      </c>
      <c r="H16" s="4">
        <v>0</v>
      </c>
      <c r="I16" s="3">
        <v>0</v>
      </c>
      <c r="J16" s="4">
        <v>0</v>
      </c>
      <c r="K16" s="5">
        <v>2.5</v>
      </c>
      <c r="L16" s="6">
        <v>0</v>
      </c>
      <c r="M16" s="7">
        <v>0.5</v>
      </c>
      <c r="N16" s="7">
        <v>35.5</v>
      </c>
    </row>
    <row r="17" spans="1:14" ht="30.75" customHeight="1" x14ac:dyDescent="0.25">
      <c r="A17" s="2" t="s">
        <v>7</v>
      </c>
      <c r="B17" s="3">
        <v>8</v>
      </c>
      <c r="C17" s="3">
        <v>4</v>
      </c>
      <c r="D17" s="4">
        <v>0.5</v>
      </c>
      <c r="E17" s="3">
        <v>4</v>
      </c>
      <c r="F17" s="4">
        <v>0.5</v>
      </c>
      <c r="G17" s="3">
        <v>0</v>
      </c>
      <c r="H17" s="4">
        <v>0</v>
      </c>
      <c r="I17" s="3">
        <v>0</v>
      </c>
      <c r="J17" s="4">
        <v>0</v>
      </c>
      <c r="K17" s="5">
        <v>2.5</v>
      </c>
      <c r="L17" s="6">
        <v>0</v>
      </c>
      <c r="M17" s="7">
        <v>0.5</v>
      </c>
      <c r="N17" s="7">
        <v>23.875</v>
      </c>
    </row>
    <row r="18" spans="1:14" ht="18.75" x14ac:dyDescent="0.3">
      <c r="A18" s="22" t="s">
        <v>22</v>
      </c>
      <c r="B18" s="23">
        <f>SUM(B15:B17)</f>
        <v>18</v>
      </c>
      <c r="C18" s="23">
        <f>SUM(C15:C17)</f>
        <v>5</v>
      </c>
      <c r="D18" s="24">
        <f>C18*100/$B18</f>
        <v>27.777777777777779</v>
      </c>
      <c r="E18" s="23">
        <f>SUM(E15:E17)</f>
        <v>10</v>
      </c>
      <c r="F18" s="24">
        <f>E18*100/$B18</f>
        <v>55.555555555555557</v>
      </c>
      <c r="G18" s="23">
        <f>SUM(G15:G17)</f>
        <v>3</v>
      </c>
      <c r="H18" s="24">
        <f>G18*100/$B18</f>
        <v>16.666666666666668</v>
      </c>
      <c r="I18" s="23">
        <f>SUM(I15:I17)</f>
        <v>0</v>
      </c>
      <c r="J18" s="24">
        <f>I18*100/$B18</f>
        <v>0</v>
      </c>
      <c r="K18" s="24">
        <f>(C18*2+E18*3+G18*4+I18*5)/B18</f>
        <v>2.8888888888888888</v>
      </c>
      <c r="L18" s="24">
        <f>H18+J18</f>
        <v>16.666666666666668</v>
      </c>
      <c r="M18" s="24">
        <f>F18+H18+J18</f>
        <v>72.222222222222229</v>
      </c>
      <c r="N18" s="24">
        <f>AVERAGE(N15:N17)</f>
        <v>36.875</v>
      </c>
    </row>
    <row r="19" spans="1:14" ht="34.5" customHeight="1" x14ac:dyDescent="0.3">
      <c r="A19" s="22" t="s">
        <v>22</v>
      </c>
      <c r="B19" s="23">
        <f>B13+B18</f>
        <v>373</v>
      </c>
      <c r="C19" s="23">
        <f>C13+C18</f>
        <v>6</v>
      </c>
      <c r="D19" s="24">
        <f>C19*100/$B19</f>
        <v>1.6085790884718498</v>
      </c>
      <c r="E19" s="23">
        <f>E13+E18</f>
        <v>144</v>
      </c>
      <c r="F19" s="24">
        <f>E19*100/$B19</f>
        <v>38.605898123324394</v>
      </c>
      <c r="G19" s="23">
        <f>G13+G18</f>
        <v>154</v>
      </c>
      <c r="H19" s="24">
        <f>G19*100/$B19</f>
        <v>41.286863270777481</v>
      </c>
      <c r="I19" s="23">
        <f>I13+I18</f>
        <v>69</v>
      </c>
      <c r="J19" s="24">
        <f>I19*100/$B19</f>
        <v>18.498659517426272</v>
      </c>
      <c r="K19" s="24">
        <f>(C19*2+E19*3+G19*4+I19*5)/B19</f>
        <v>3.7667560321715818</v>
      </c>
      <c r="L19" s="24">
        <f>H19+J19</f>
        <v>59.78552278820375</v>
      </c>
      <c r="M19" s="24">
        <f>F19+H19+J19</f>
        <v>98.391420911528158</v>
      </c>
      <c r="N19" s="24">
        <f>(N8+N18)/2</f>
        <v>50.4375</v>
      </c>
    </row>
  </sheetData>
  <mergeCells count="4">
    <mergeCell ref="A2:N2"/>
    <mergeCell ref="A3:N3"/>
    <mergeCell ref="A5:N5"/>
    <mergeCell ref="A14:N14"/>
  </mergeCells>
  <pageMargins left="0.11811023622047245" right="0.11811023622047245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П. Глушкова</dc:creator>
  <cp:lastModifiedBy>Татьяна П. Глушкова</cp:lastModifiedBy>
  <cp:lastPrinted>2012-08-06T10:04:50Z</cp:lastPrinted>
  <dcterms:created xsi:type="dcterms:W3CDTF">2012-08-06T07:52:54Z</dcterms:created>
  <dcterms:modified xsi:type="dcterms:W3CDTF">2012-08-06T10:06:17Z</dcterms:modified>
</cp:coreProperties>
</file>